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1520" windowHeight="5805" activeTab="0"/>
  </bookViews>
  <sheets>
    <sheet name="FCC for each complex" sheetId="1" r:id="rId1"/>
    <sheet name="Sheet1" sheetId="2" r:id="rId2"/>
  </sheets>
  <definedNames>
    <definedName name="_xlfn.IFERROR" hidden="1">#NAME?</definedName>
    <definedName name="Complex_ids">#REF!</definedName>
    <definedName name="Crop_ids">#REF!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D4" authorId="0">
      <text>
        <r>
          <rPr>
            <b/>
            <sz val="9"/>
            <rFont val="Tahoma"/>
            <family val="2"/>
          </rPr>
          <t>select status of N</t>
        </r>
      </text>
    </comment>
    <comment ref="D5" authorId="0">
      <text>
        <r>
          <rPr>
            <b/>
            <sz val="9"/>
            <rFont val="Tahoma"/>
            <family val="2"/>
          </rPr>
          <t>Select of status of P</t>
        </r>
      </text>
    </comment>
    <comment ref="D6" authorId="0">
      <text>
        <r>
          <rPr>
            <b/>
            <sz val="9"/>
            <rFont val="Tahoma"/>
            <family val="2"/>
          </rPr>
          <t>Select Status of K</t>
        </r>
      </text>
    </comment>
    <comment ref="D3" authorId="0">
      <text>
        <r>
          <rPr>
            <b/>
            <sz val="9"/>
            <rFont val="Tahoma"/>
            <family val="2"/>
          </rPr>
          <t>Select Crop name from dropdown list</t>
        </r>
      </text>
    </comment>
  </commentList>
</comments>
</file>

<file path=xl/sharedStrings.xml><?xml version="1.0" encoding="utf-8"?>
<sst xmlns="http://schemas.openxmlformats.org/spreadsheetml/2006/main" count="188" uniqueCount="52">
  <si>
    <t>Ragi</t>
  </si>
  <si>
    <t>Groundnut-Kharif</t>
  </si>
  <si>
    <t>Groundnut-Rabi</t>
  </si>
  <si>
    <t>Paddy-Kharif</t>
  </si>
  <si>
    <t>Paddy-Rabi</t>
  </si>
  <si>
    <t>Sama</t>
  </si>
  <si>
    <t>Maize-Kharif</t>
  </si>
  <si>
    <t>Maize-Rabi</t>
  </si>
  <si>
    <t>Grape</t>
  </si>
  <si>
    <t>Tomato-Hybrid</t>
  </si>
  <si>
    <t>Tomato-OPV</t>
  </si>
  <si>
    <t>Capsicum-Hybrid</t>
  </si>
  <si>
    <t>Capsicum-OPV</t>
  </si>
  <si>
    <t>Gourds</t>
  </si>
  <si>
    <t>French Bean</t>
  </si>
  <si>
    <t>Cabbage</t>
  </si>
  <si>
    <t>Potato</t>
  </si>
  <si>
    <t>Rose</t>
  </si>
  <si>
    <t>Chrysanthemum</t>
  </si>
  <si>
    <t>Marigold</t>
  </si>
  <si>
    <t>Mulbery</t>
  </si>
  <si>
    <t>Low</t>
  </si>
  <si>
    <t>High</t>
  </si>
  <si>
    <t>Medium</t>
  </si>
  <si>
    <t>Column1</t>
  </si>
  <si>
    <t>Column2</t>
  </si>
  <si>
    <t xml:space="preserve"> Urea</t>
  </si>
  <si>
    <t xml:space="preserve"> SSP</t>
  </si>
  <si>
    <t xml:space="preserve"> MOP</t>
  </si>
  <si>
    <t>Fertiliser Calculator based on Soil test Values</t>
  </si>
  <si>
    <t>Status of N</t>
  </si>
  <si>
    <t>Status of K</t>
  </si>
  <si>
    <t>Name of the Crop</t>
  </si>
  <si>
    <t>Status of P</t>
  </si>
  <si>
    <t>UREA</t>
  </si>
  <si>
    <t>MOP</t>
  </si>
  <si>
    <t>SSP</t>
  </si>
  <si>
    <t>Table-1: Crop and season wise Recommondations based on soil test values</t>
  </si>
  <si>
    <r>
      <t xml:space="preserve">Select Crop  </t>
    </r>
    <r>
      <rPr>
        <b/>
        <sz val="12"/>
        <color indexed="8"/>
        <rFont val="Times New Roman"/>
        <family val="1"/>
      </rPr>
      <t xml:space="preserve">&amp; </t>
    </r>
    <r>
      <rPr>
        <b/>
        <sz val="12"/>
        <color indexed="60"/>
        <rFont val="Times New Roman"/>
        <family val="1"/>
      </rPr>
      <t xml:space="preserve">
Soil test values</t>
    </r>
  </si>
  <si>
    <t>Select  N</t>
  </si>
  <si>
    <t>Select  P</t>
  </si>
  <si>
    <t>Select  K</t>
  </si>
  <si>
    <t>Select  Crop</t>
  </si>
  <si>
    <t>Select Crop</t>
  </si>
  <si>
    <t>Working procedure</t>
  </si>
  <si>
    <t>3.Select status of P</t>
  </si>
  <si>
    <t xml:space="preserve">1. Selecto crop from drop down list </t>
  </si>
  <si>
    <t>2. Select status of N</t>
  </si>
  <si>
    <t>4. Select status of K</t>
  </si>
  <si>
    <t xml:space="preserve">Cost Incurred
(Rs/acre)  </t>
  </si>
  <si>
    <t>Total  Cost (Rs/acre)</t>
  </si>
  <si>
    <t>Recommended 
Dose (Kg/acre)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</si>
</sst>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20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60"/>
      <name val="Times New Roman"/>
      <family val="1"/>
    </font>
    <font>
      <sz val="18"/>
      <color indexed="55"/>
      <name val="Wingdings 3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 Unicode MS"/>
      <family val="2"/>
    </font>
    <font>
      <b/>
      <sz val="20"/>
      <color theme="0"/>
      <name val="Times New Roman"/>
      <family val="1"/>
    </font>
    <font>
      <sz val="11"/>
      <color theme="1"/>
      <name val="Times New Roman"/>
      <family val="1"/>
    </font>
    <font>
      <sz val="18"/>
      <color theme="0" tint="-0.3499799966812134"/>
      <name val="Wingdings 3"/>
      <family val="1"/>
    </font>
    <font>
      <sz val="14"/>
      <color rgb="FFC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13" borderId="10" xfId="0" applyFont="1" applyFill="1" applyBorder="1" applyAlignment="1" applyProtection="1">
      <alignment horizontal="center" vertical="center"/>
      <protection hidden="1"/>
    </xf>
    <xf numFmtId="0" fontId="47" fillId="13" borderId="11" xfId="0" applyFont="1" applyFill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2" xfId="0" applyFont="1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8" fillId="13" borderId="13" xfId="0" applyFont="1" applyFill="1" applyBorder="1" applyAlignment="1" applyProtection="1">
      <alignment horizontal="center" vertical="center" wrapText="1"/>
      <protection hidden="1"/>
    </xf>
    <xf numFmtId="0" fontId="48" fillId="13" borderId="11" xfId="0" applyFont="1" applyFill="1" applyBorder="1" applyAlignment="1" applyProtection="1">
      <alignment horizontal="center" vertical="center"/>
      <protection hidden="1"/>
    </xf>
    <xf numFmtId="1" fontId="47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indent="3"/>
      <protection locked="0"/>
    </xf>
    <xf numFmtId="0" fontId="0" fillId="0" borderId="0" xfId="0" applyAlignment="1" applyProtection="1">
      <alignment horizontal="left" vertical="center" indent="3"/>
      <protection locked="0"/>
    </xf>
    <xf numFmtId="0" fontId="0" fillId="0" borderId="0" xfId="0" applyAlignment="1" applyProtection="1">
      <alignment/>
      <protection locked="0"/>
    </xf>
    <xf numFmtId="0" fontId="50" fillId="36" borderId="15" xfId="0" applyFont="1" applyFill="1" applyBorder="1" applyAlignment="1" applyProtection="1">
      <alignment vertical="center"/>
      <protection locked="0"/>
    </xf>
    <xf numFmtId="0" fontId="50" fillId="36" borderId="14" xfId="0" applyFont="1" applyFill="1" applyBorder="1" applyAlignment="1" applyProtection="1">
      <alignment vertical="center"/>
      <protection locked="0"/>
    </xf>
    <xf numFmtId="0" fontId="50" fillId="36" borderId="13" xfId="0" applyFont="1" applyFill="1" applyBorder="1" applyAlignment="1" applyProtection="1">
      <alignment vertical="center"/>
      <protection locked="0"/>
    </xf>
    <xf numFmtId="0" fontId="50" fillId="36" borderId="11" xfId="0" applyFont="1" applyFill="1" applyBorder="1" applyAlignment="1" applyProtection="1">
      <alignment vertical="center"/>
      <protection hidden="1"/>
    </xf>
    <xf numFmtId="0" fontId="50" fillId="36" borderId="15" xfId="0" applyFont="1" applyFill="1" applyBorder="1" applyAlignment="1" applyProtection="1">
      <alignment vertical="center"/>
      <protection hidden="1"/>
    </xf>
    <xf numFmtId="0" fontId="50" fillId="36" borderId="14" xfId="0" applyFont="1" applyFill="1" applyBorder="1" applyAlignment="1" applyProtection="1">
      <alignment vertical="center"/>
      <protection hidden="1"/>
    </xf>
    <xf numFmtId="0" fontId="48" fillId="13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left" vertical="center"/>
      <protection hidden="1"/>
    </xf>
    <xf numFmtId="0" fontId="45" fillId="37" borderId="11" xfId="0" applyFont="1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left" vertical="center"/>
      <protection hidden="1"/>
    </xf>
    <xf numFmtId="0" fontId="50" fillId="36" borderId="11" xfId="0" applyFont="1" applyFill="1" applyBorder="1" applyAlignment="1" applyProtection="1">
      <alignment vertical="center"/>
      <protection locked="0"/>
    </xf>
    <xf numFmtId="0" fontId="50" fillId="36" borderId="16" xfId="0" applyFont="1" applyFill="1" applyBorder="1" applyAlignment="1" applyProtection="1">
      <alignment vertical="center"/>
      <protection locked="0"/>
    </xf>
    <xf numFmtId="0" fontId="50" fillId="36" borderId="12" xfId="0" applyFont="1" applyFill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51" fillId="0" borderId="10" xfId="0" applyFont="1" applyBorder="1" applyAlignment="1" applyProtection="1">
      <alignment horizontal="center" vertical="center"/>
      <protection hidden="1"/>
    </xf>
    <xf numFmtId="0" fontId="50" fillId="36" borderId="16" xfId="0" applyFont="1" applyFill="1" applyBorder="1" applyAlignment="1" applyProtection="1">
      <alignment vertical="center"/>
      <protection hidden="1"/>
    </xf>
    <xf numFmtId="0" fontId="52" fillId="0" borderId="10" xfId="54" applyFont="1" applyBorder="1" applyAlignment="1" applyProtection="1">
      <alignment horizontal="left"/>
      <protection hidden="1"/>
    </xf>
    <xf numFmtId="0" fontId="52" fillId="0" borderId="11" xfId="54" applyFont="1" applyBorder="1" applyAlignment="1" applyProtection="1">
      <alignment horizontal="left"/>
      <protection hidden="1"/>
    </xf>
    <xf numFmtId="0" fontId="48" fillId="13" borderId="10" xfId="0" applyFont="1" applyFill="1" applyBorder="1" applyAlignment="1" applyProtection="1">
      <alignment horizontal="center" vertical="center" wrapText="1"/>
      <protection hidden="1"/>
    </xf>
    <xf numFmtId="0" fontId="48" fillId="13" borderId="10" xfId="0" applyFont="1" applyFill="1" applyBorder="1" applyAlignment="1" applyProtection="1">
      <alignment horizontal="center" vertical="center"/>
      <protection hidden="1"/>
    </xf>
    <xf numFmtId="0" fontId="53" fillId="37" borderId="10" xfId="0" applyFont="1" applyFill="1" applyBorder="1" applyAlignment="1" applyProtection="1">
      <alignment horizontal="center" vertical="center"/>
      <protection hidden="1"/>
    </xf>
    <xf numFmtId="0" fontId="50" fillId="36" borderId="10" xfId="0" applyFont="1" applyFill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horizontal="center" vertical="center"/>
      <protection hidden="1"/>
    </xf>
    <xf numFmtId="0" fontId="47" fillId="38" borderId="13" xfId="0" applyFont="1" applyFill="1" applyBorder="1" applyAlignment="1" applyProtection="1">
      <alignment horizontal="center" vertical="center"/>
      <protection hidden="1"/>
    </xf>
    <xf numFmtId="0" fontId="47" fillId="38" borderId="16" xfId="0" applyFont="1" applyFill="1" applyBorder="1" applyAlignment="1" applyProtection="1">
      <alignment horizontal="center" vertical="center"/>
      <protection hidden="1"/>
    </xf>
    <xf numFmtId="0" fontId="47" fillId="38" borderId="12" xfId="0" applyFont="1" applyFill="1" applyBorder="1" applyAlignment="1" applyProtection="1">
      <alignment horizontal="center" vertical="center"/>
      <protection hidden="1"/>
    </xf>
    <xf numFmtId="0" fontId="49" fillId="0" borderId="13" xfId="0" applyFont="1" applyBorder="1" applyAlignment="1" applyProtection="1">
      <alignment horizontal="center" vertical="center"/>
      <protection hidden="1"/>
    </xf>
    <xf numFmtId="0" fontId="49" fillId="0" borderId="16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ing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209550</xdr:rowOff>
    </xdr:from>
    <xdr:to>
      <xdr:col>2</xdr:col>
      <xdr:colOff>238125</xdr:colOff>
      <xdr:row>2</xdr:row>
      <xdr:rowOff>257175</xdr:rowOff>
    </xdr:to>
    <xdr:sp>
      <xdr:nvSpPr>
        <xdr:cNvPr id="1" name="Right Arrow 1"/>
        <xdr:cNvSpPr>
          <a:spLocks/>
        </xdr:cNvSpPr>
      </xdr:nvSpPr>
      <xdr:spPr>
        <a:xfrm>
          <a:off x="1962150" y="904875"/>
          <a:ext cx="171450" cy="47625"/>
        </a:xfrm>
        <a:prstGeom prst="rightArrow">
          <a:avLst>
            <a:gd name="adj" fmla="val 36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123825</xdr:rowOff>
    </xdr:from>
    <xdr:to>
      <xdr:col>2</xdr:col>
      <xdr:colOff>247650</xdr:colOff>
      <xdr:row>3</xdr:row>
      <xdr:rowOff>171450</xdr:rowOff>
    </xdr:to>
    <xdr:sp>
      <xdr:nvSpPr>
        <xdr:cNvPr id="2" name="Right Arrow 2"/>
        <xdr:cNvSpPr>
          <a:spLocks/>
        </xdr:cNvSpPr>
      </xdr:nvSpPr>
      <xdr:spPr>
        <a:xfrm>
          <a:off x="1971675" y="1285875"/>
          <a:ext cx="171450" cy="47625"/>
        </a:xfrm>
        <a:prstGeom prst="rightArrow">
          <a:avLst>
            <a:gd name="adj" fmla="val 36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123825</xdr:rowOff>
    </xdr:from>
    <xdr:to>
      <xdr:col>2</xdr:col>
      <xdr:colOff>238125</xdr:colOff>
      <xdr:row>4</xdr:row>
      <xdr:rowOff>171450</xdr:rowOff>
    </xdr:to>
    <xdr:sp>
      <xdr:nvSpPr>
        <xdr:cNvPr id="3" name="Right Arrow 3"/>
        <xdr:cNvSpPr>
          <a:spLocks/>
        </xdr:cNvSpPr>
      </xdr:nvSpPr>
      <xdr:spPr>
        <a:xfrm>
          <a:off x="1962150" y="1609725"/>
          <a:ext cx="171450" cy="47625"/>
        </a:xfrm>
        <a:prstGeom prst="rightArrow">
          <a:avLst>
            <a:gd name="adj" fmla="val 36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142875</xdr:rowOff>
    </xdr:from>
    <xdr:to>
      <xdr:col>2</xdr:col>
      <xdr:colOff>219075</xdr:colOff>
      <xdr:row>5</xdr:row>
      <xdr:rowOff>190500</xdr:rowOff>
    </xdr:to>
    <xdr:sp>
      <xdr:nvSpPr>
        <xdr:cNvPr id="4" name="Right Arrow 4"/>
        <xdr:cNvSpPr>
          <a:spLocks/>
        </xdr:cNvSpPr>
      </xdr:nvSpPr>
      <xdr:spPr>
        <a:xfrm>
          <a:off x="1943100" y="1952625"/>
          <a:ext cx="171450" cy="47625"/>
        </a:xfrm>
        <a:prstGeom prst="rightArrow">
          <a:avLst>
            <a:gd name="adj" fmla="val 36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33" displayName="Table33" ref="K122:Q185" comment="" totalsRowShown="0">
  <autoFilter ref="K122:Q185"/>
  <tableColumns count="7">
    <tableColumn id="1" name="Column1"/>
    <tableColumn id="13" name="Select  Crop"/>
    <tableColumn id="2" name="Select Crop"/>
    <tableColumn id="12" name="Column2"/>
    <tableColumn id="3" name=" Urea"/>
    <tableColumn id="6" name=" SSP"/>
    <tableColumn id="9" name=" MO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5"/>
  <cols>
    <col min="1" max="1" width="1.8515625" style="11" customWidth="1"/>
    <col min="2" max="2" width="26.57421875" style="11" customWidth="1"/>
    <col min="3" max="3" width="5.00390625" style="11" customWidth="1"/>
    <col min="4" max="4" width="19.00390625" style="11" customWidth="1"/>
    <col min="5" max="5" width="4.57421875" style="11" customWidth="1"/>
    <col min="6" max="6" width="11.00390625" style="11" customWidth="1"/>
    <col min="7" max="7" width="8.00390625" style="11" customWidth="1"/>
    <col min="8" max="8" width="2.28125" style="11" customWidth="1"/>
    <col min="9" max="9" width="16.8515625" style="11" customWidth="1"/>
    <col min="10" max="10" width="1.8515625" style="14" customWidth="1"/>
    <col min="11" max="11" width="24.421875" style="14" bestFit="1" customWidth="1"/>
    <col min="12" max="13" width="16.7109375" style="14" bestFit="1" customWidth="1"/>
    <col min="14" max="14" width="13.421875" style="11" bestFit="1" customWidth="1"/>
    <col min="15" max="15" width="10.28125" style="11" bestFit="1" customWidth="1"/>
    <col min="16" max="16" width="9.140625" style="11" customWidth="1"/>
    <col min="17" max="17" width="10.421875" style="11" bestFit="1" customWidth="1"/>
    <col min="18" max="16384" width="9.140625" style="11" customWidth="1"/>
  </cols>
  <sheetData>
    <row r="1" spans="1:13" ht="24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11"/>
      <c r="L1" s="11"/>
      <c r="M1" s="11"/>
    </row>
    <row r="2" spans="1:13" ht="30.75" customHeight="1">
      <c r="A2" s="18"/>
      <c r="B2" s="47"/>
      <c r="C2" s="49"/>
      <c r="D2" s="38" t="s">
        <v>38</v>
      </c>
      <c r="E2" s="39"/>
      <c r="F2" s="47"/>
      <c r="G2" s="48"/>
      <c r="H2" s="48"/>
      <c r="I2" s="49"/>
      <c r="J2" s="26"/>
      <c r="K2" s="11"/>
      <c r="L2" s="11"/>
      <c r="M2" s="11"/>
    </row>
    <row r="3" spans="1:13" ht="36.75" customHeight="1">
      <c r="A3" s="19"/>
      <c r="B3" s="4" t="s">
        <v>32</v>
      </c>
      <c r="C3" s="5"/>
      <c r="D3" s="3" t="s">
        <v>42</v>
      </c>
      <c r="E3" s="32" t="str">
        <f>HYPERLINK("#"&amp;ADDRESS(ROW(),COLUMN()-1),CHAR(128))</f>
        <v>€</v>
      </c>
      <c r="F3" s="34" t="s">
        <v>51</v>
      </c>
      <c r="G3" s="35"/>
      <c r="H3" s="7"/>
      <c r="I3" s="8" t="s">
        <v>49</v>
      </c>
      <c r="J3" s="15"/>
      <c r="K3" s="11"/>
      <c r="L3" s="11"/>
      <c r="M3" s="11"/>
    </row>
    <row r="4" spans="1:13" ht="25.5" customHeight="1">
      <c r="A4" s="19"/>
      <c r="B4" s="4" t="s">
        <v>30</v>
      </c>
      <c r="C4" s="5"/>
      <c r="D4" s="3" t="s">
        <v>39</v>
      </c>
      <c r="E4" s="32" t="str">
        <f>HYPERLINK("#"&amp;ADDRESS(ROW(),COLUMN()-1),CHAR(128))</f>
        <v>€</v>
      </c>
      <c r="F4" s="21" t="s">
        <v>34</v>
      </c>
      <c r="G4" s="1" t="str">
        <f>_xlfn.IFERROR(VLOOKUP(D3&amp;D4,K123:Q185,5,0)," ")</f>
        <v> </v>
      </c>
      <c r="H4" s="7"/>
      <c r="I4" s="1" t="str">
        <f>_xlfn.IFERROR(G4*5.6," ")</f>
        <v> </v>
      </c>
      <c r="J4" s="15"/>
      <c r="K4" s="11"/>
      <c r="L4" s="11"/>
      <c r="M4" s="11"/>
    </row>
    <row r="5" spans="1:13" ht="25.5" customHeight="1">
      <c r="A5" s="19"/>
      <c r="B5" s="4" t="s">
        <v>33</v>
      </c>
      <c r="C5" s="5"/>
      <c r="D5" s="3" t="s">
        <v>40</v>
      </c>
      <c r="E5" s="32" t="str">
        <f>HYPERLINK("#"&amp;ADDRESS(ROW(),COLUMN()-1),CHAR(128))</f>
        <v>€</v>
      </c>
      <c r="F5" s="21" t="s">
        <v>36</v>
      </c>
      <c r="G5" s="1" t="str">
        <f>_xlfn.IFERROR(VLOOKUP(D3&amp;D5,K123:Q185,6,0)," ")</f>
        <v> </v>
      </c>
      <c r="H5" s="7"/>
      <c r="I5" s="1" t="str">
        <f>_xlfn.IFERROR(G5*7.5," ")</f>
        <v> </v>
      </c>
      <c r="J5" s="15"/>
      <c r="K5" s="11"/>
      <c r="L5" s="11"/>
      <c r="M5" s="11"/>
    </row>
    <row r="6" spans="1:13" ht="25.5" customHeight="1">
      <c r="A6" s="19"/>
      <c r="B6" s="4" t="s">
        <v>31</v>
      </c>
      <c r="C6" s="6"/>
      <c r="D6" s="3" t="s">
        <v>41</v>
      </c>
      <c r="E6" s="33" t="str">
        <f>HYPERLINK("#"&amp;ADDRESS(ROW(),COLUMN()-1),CHAR(128))</f>
        <v>€</v>
      </c>
      <c r="F6" s="9" t="s">
        <v>35</v>
      </c>
      <c r="G6" s="2" t="str">
        <f>_xlfn.IFERROR(VLOOKUP(D3&amp;D6,K123:Q185,7,0)," ")</f>
        <v> </v>
      </c>
      <c r="H6" s="7"/>
      <c r="I6" s="1" t="str">
        <f>_xlfn.IFERROR(G6*16.8," ")</f>
        <v> </v>
      </c>
      <c r="J6" s="15"/>
      <c r="K6" s="11"/>
      <c r="L6" s="11"/>
      <c r="M6" s="11"/>
    </row>
    <row r="7" spans="1:13" ht="6" customHeight="1">
      <c r="A7" s="15"/>
      <c r="B7" s="46"/>
      <c r="C7" s="46"/>
      <c r="D7" s="46"/>
      <c r="E7" s="46"/>
      <c r="F7" s="46"/>
      <c r="G7" s="46"/>
      <c r="H7" s="46"/>
      <c r="I7" s="46"/>
      <c r="J7" s="15"/>
      <c r="K7" s="11"/>
      <c r="L7" s="11"/>
      <c r="M7" s="11"/>
    </row>
    <row r="8" spans="1:13" ht="23.25" customHeight="1">
      <c r="A8" s="16"/>
      <c r="B8" s="43"/>
      <c r="C8" s="44"/>
      <c r="D8" s="44"/>
      <c r="E8" s="45"/>
      <c r="F8" s="40" t="s">
        <v>50</v>
      </c>
      <c r="G8" s="41"/>
      <c r="H8" s="42"/>
      <c r="I8" s="10" t="str">
        <f>IF(SUM(I4:I6)=0," ",SUM(I4:I6))</f>
        <v> </v>
      </c>
      <c r="J8" s="20"/>
      <c r="K8" s="11"/>
      <c r="L8" s="11"/>
      <c r="M8" s="11"/>
    </row>
    <row r="9" spans="1:13" ht="10.5" customHeight="1">
      <c r="A9" s="17"/>
      <c r="B9" s="31"/>
      <c r="C9" s="27"/>
      <c r="D9" s="27"/>
      <c r="E9" s="27"/>
      <c r="F9" s="27"/>
      <c r="G9" s="27"/>
      <c r="H9" s="27"/>
      <c r="I9" s="27"/>
      <c r="J9" s="28"/>
      <c r="K9" s="11"/>
      <c r="L9" s="11"/>
      <c r="M9" s="11"/>
    </row>
    <row r="10" spans="1:13" ht="15">
      <c r="A10" s="7"/>
      <c r="B10" s="7"/>
      <c r="C10" s="7"/>
      <c r="J10" s="11"/>
      <c r="K10" s="11"/>
      <c r="L10" s="11"/>
      <c r="M10" s="11"/>
    </row>
    <row r="11" spans="1:13" ht="15">
      <c r="A11" s="7"/>
      <c r="B11" s="24" t="s">
        <v>44</v>
      </c>
      <c r="C11" s="7"/>
      <c r="F11" s="12"/>
      <c r="G11" s="12"/>
      <c r="H11" s="12"/>
      <c r="J11" s="11"/>
      <c r="K11" s="11"/>
      <c r="L11" s="11"/>
      <c r="M11" s="11"/>
    </row>
    <row r="12" spans="1:13" ht="15">
      <c r="A12" s="7"/>
      <c r="B12" s="50" t="s">
        <v>46</v>
      </c>
      <c r="C12" s="50"/>
      <c r="F12" s="13"/>
      <c r="G12" s="13"/>
      <c r="H12" s="13"/>
      <c r="J12" s="11"/>
      <c r="K12" s="11"/>
      <c r="L12" s="11"/>
      <c r="M12" s="11"/>
    </row>
    <row r="13" spans="1:13" ht="15">
      <c r="A13" s="7"/>
      <c r="B13" s="25" t="s">
        <v>47</v>
      </c>
      <c r="C13" s="7"/>
      <c r="F13" s="12"/>
      <c r="G13" s="12"/>
      <c r="H13" s="12"/>
      <c r="J13" s="11"/>
      <c r="K13" s="11"/>
      <c r="L13" s="11"/>
      <c r="M13" s="11"/>
    </row>
    <row r="14" spans="1:13" ht="15">
      <c r="A14" s="7"/>
      <c r="B14" s="23" t="s">
        <v>45</v>
      </c>
      <c r="C14" s="7"/>
      <c r="F14" s="12"/>
      <c r="G14" s="12"/>
      <c r="H14" s="12"/>
      <c r="J14" s="11"/>
      <c r="K14" s="11"/>
      <c r="L14" s="11"/>
      <c r="M14" s="11"/>
    </row>
    <row r="15" spans="1:13" ht="15">
      <c r="A15" s="7"/>
      <c r="B15" s="23" t="s">
        <v>48</v>
      </c>
      <c r="C15" s="7"/>
      <c r="F15" s="12"/>
      <c r="G15" s="12"/>
      <c r="H15" s="12"/>
      <c r="J15" s="11"/>
      <c r="K15" s="11"/>
      <c r="L15" s="11"/>
      <c r="M15" s="11"/>
    </row>
    <row r="16" spans="1:13" ht="15">
      <c r="A16" s="7"/>
      <c r="B16" s="7"/>
      <c r="C16" s="7"/>
      <c r="F16" s="12"/>
      <c r="G16" s="12"/>
      <c r="H16" s="12"/>
      <c r="J16" s="11"/>
      <c r="K16" s="11"/>
      <c r="L16" s="11"/>
      <c r="M16" s="11"/>
    </row>
    <row r="17" spans="6:13" ht="15">
      <c r="F17" s="12"/>
      <c r="G17" s="12"/>
      <c r="H17" s="12"/>
      <c r="J17" s="11"/>
      <c r="K17" s="11"/>
      <c r="L17" s="11"/>
      <c r="M17" s="11"/>
    </row>
    <row r="18" spans="6:13" ht="15">
      <c r="F18" s="12"/>
      <c r="G18" s="12"/>
      <c r="H18" s="12"/>
      <c r="J18" s="11"/>
      <c r="K18" s="11"/>
      <c r="L18" s="11"/>
      <c r="M18" s="11"/>
    </row>
    <row r="19" spans="6:13" ht="15">
      <c r="F19" s="12"/>
      <c r="G19" s="12"/>
      <c r="H19" s="12"/>
      <c r="J19" s="11"/>
      <c r="K19" s="11"/>
      <c r="L19" s="11"/>
      <c r="M19" s="11"/>
    </row>
    <row r="20" spans="6:13" ht="15">
      <c r="F20" s="12"/>
      <c r="G20" s="12"/>
      <c r="H20" s="12"/>
      <c r="J20" s="11"/>
      <c r="K20" s="11"/>
      <c r="L20" s="11"/>
      <c r="M20" s="11"/>
    </row>
    <row r="21" spans="6:13" ht="15">
      <c r="F21" s="13"/>
      <c r="G21" s="13"/>
      <c r="H21" s="13"/>
      <c r="J21" s="11"/>
      <c r="K21" s="11"/>
      <c r="L21" s="11"/>
      <c r="M21" s="11"/>
    </row>
    <row r="22" spans="6:13" ht="15">
      <c r="F22" s="12"/>
      <c r="G22" s="12"/>
      <c r="H22" s="12"/>
      <c r="J22" s="11"/>
      <c r="K22" s="11"/>
      <c r="L22" s="11"/>
      <c r="M22" s="11"/>
    </row>
    <row r="23" spans="6:13" ht="15">
      <c r="F23" s="12"/>
      <c r="G23" s="12"/>
      <c r="H23" s="12"/>
      <c r="J23" s="11"/>
      <c r="K23" s="11"/>
      <c r="L23" s="11"/>
      <c r="M23" s="11"/>
    </row>
    <row r="24" spans="6:13" ht="15">
      <c r="F24" s="12"/>
      <c r="G24" s="12"/>
      <c r="H24" s="12"/>
      <c r="J24" s="11"/>
      <c r="K24" s="11"/>
      <c r="L24" s="11"/>
      <c r="M24" s="11"/>
    </row>
    <row r="25" spans="6:13" ht="15">
      <c r="F25" s="12"/>
      <c r="G25" s="12"/>
      <c r="H25" s="12"/>
      <c r="J25" s="11"/>
      <c r="K25" s="11"/>
      <c r="L25" s="11"/>
      <c r="M25" s="11"/>
    </row>
    <row r="26" spans="6:13" ht="15">
      <c r="F26" s="12"/>
      <c r="G26" s="12"/>
      <c r="H26" s="12"/>
      <c r="J26" s="11"/>
      <c r="K26" s="11"/>
      <c r="L26" s="11"/>
      <c r="M26" s="11"/>
    </row>
    <row r="27" spans="6:13" ht="15">
      <c r="F27" s="12"/>
      <c r="G27" s="12"/>
      <c r="H27" s="12"/>
      <c r="J27" s="11"/>
      <c r="K27" s="11"/>
      <c r="L27" s="11"/>
      <c r="M27" s="11"/>
    </row>
    <row r="28" spans="6:13" ht="15">
      <c r="F28" s="12"/>
      <c r="G28" s="12"/>
      <c r="H28" s="12"/>
      <c r="J28" s="11"/>
      <c r="K28" s="11"/>
      <c r="L28" s="11"/>
      <c r="M28" s="11"/>
    </row>
    <row r="29" spans="6:13" ht="15">
      <c r="F29" s="12"/>
      <c r="G29" s="12"/>
      <c r="H29" s="12"/>
      <c r="J29" s="11"/>
      <c r="K29" s="11"/>
      <c r="L29" s="11"/>
      <c r="M29" s="11"/>
    </row>
    <row r="30" spans="6:13" ht="15">
      <c r="F30" s="12"/>
      <c r="G30" s="12"/>
      <c r="H30" s="12"/>
      <c r="J30" s="11"/>
      <c r="K30" s="11"/>
      <c r="L30" s="11"/>
      <c r="M30" s="11"/>
    </row>
    <row r="31" spans="6:13" ht="15">
      <c r="F31" s="12"/>
      <c r="G31" s="12"/>
      <c r="H31" s="12"/>
      <c r="J31" s="11"/>
      <c r="K31" s="11"/>
      <c r="L31" s="11"/>
      <c r="M31" s="11"/>
    </row>
    <row r="32" spans="6:13" ht="15">
      <c r="F32" s="12"/>
      <c r="G32" s="12"/>
      <c r="H32" s="12"/>
      <c r="J32" s="11"/>
      <c r="K32" s="11"/>
      <c r="L32" s="11"/>
      <c r="M32" s="11"/>
    </row>
    <row r="33" spans="6:13" ht="15">
      <c r="F33" s="12"/>
      <c r="G33" s="12"/>
      <c r="H33" s="12"/>
      <c r="J33" s="11"/>
      <c r="K33" s="11"/>
      <c r="L33" s="11"/>
      <c r="M33" s="11"/>
    </row>
    <row r="34" spans="6:13" ht="15">
      <c r="F34" s="12"/>
      <c r="G34" s="12"/>
      <c r="H34" s="12"/>
      <c r="J34" s="11"/>
      <c r="K34" s="11"/>
      <c r="L34" s="11"/>
      <c r="M34" s="11"/>
    </row>
    <row r="35" spans="6:13" ht="15">
      <c r="F35" s="12"/>
      <c r="G35" s="12"/>
      <c r="H35" s="12"/>
      <c r="J35" s="11"/>
      <c r="K35" s="11"/>
      <c r="L35" s="11"/>
      <c r="M35" s="11"/>
    </row>
    <row r="36" spans="6:13" ht="15">
      <c r="F36" s="12"/>
      <c r="G36" s="12"/>
      <c r="H36" s="12"/>
      <c r="J36" s="11"/>
      <c r="K36" s="11"/>
      <c r="L36" s="11"/>
      <c r="M36" s="11"/>
    </row>
    <row r="37" spans="6:13" ht="15">
      <c r="F37" s="12"/>
      <c r="G37" s="12"/>
      <c r="H37" s="12"/>
      <c r="J37" s="11"/>
      <c r="K37" s="11"/>
      <c r="L37" s="11"/>
      <c r="M37" s="11"/>
    </row>
    <row r="38" spans="6:13" ht="15">
      <c r="F38" s="12"/>
      <c r="G38" s="12"/>
      <c r="H38" s="12"/>
      <c r="J38" s="11"/>
      <c r="K38" s="11"/>
      <c r="L38" s="11"/>
      <c r="M38" s="11"/>
    </row>
    <row r="39" spans="6:13" ht="15">
      <c r="F39" s="12"/>
      <c r="G39" s="12"/>
      <c r="H39" s="12"/>
      <c r="J39" s="11"/>
      <c r="K39" s="11"/>
      <c r="L39" s="11"/>
      <c r="M39" s="11"/>
    </row>
    <row r="40" spans="6:13" ht="15">
      <c r="F40" s="12"/>
      <c r="G40" s="12"/>
      <c r="H40" s="12"/>
      <c r="J40" s="11"/>
      <c r="K40" s="11"/>
      <c r="L40" s="11"/>
      <c r="M40" s="11"/>
    </row>
    <row r="41" spans="6:13" ht="15">
      <c r="F41" s="12"/>
      <c r="G41" s="12"/>
      <c r="H41" s="12"/>
      <c r="J41" s="11"/>
      <c r="K41" s="11"/>
      <c r="L41" s="11"/>
      <c r="M41" s="11"/>
    </row>
    <row r="42" spans="6:13" ht="15">
      <c r="F42" s="12"/>
      <c r="G42" s="12"/>
      <c r="H42" s="12"/>
      <c r="J42" s="11"/>
      <c r="K42" s="11"/>
      <c r="L42" s="11"/>
      <c r="M42" s="11"/>
    </row>
    <row r="43" spans="6:13" ht="15">
      <c r="F43" s="12"/>
      <c r="G43" s="12"/>
      <c r="H43" s="12"/>
      <c r="J43" s="11"/>
      <c r="K43" s="11"/>
      <c r="L43" s="11"/>
      <c r="M43" s="11"/>
    </row>
    <row r="44" spans="6:13" ht="15">
      <c r="F44" s="12"/>
      <c r="G44" s="12"/>
      <c r="H44" s="12"/>
      <c r="J44" s="11"/>
      <c r="K44" s="11"/>
      <c r="L44" s="11"/>
      <c r="M44" s="11"/>
    </row>
    <row r="45" spans="6:13" ht="15">
      <c r="F45" s="12"/>
      <c r="G45" s="12"/>
      <c r="H45" s="12"/>
      <c r="J45" s="11"/>
      <c r="K45" s="11"/>
      <c r="L45" s="11"/>
      <c r="M45" s="11"/>
    </row>
    <row r="46" spans="6:13" ht="15">
      <c r="F46" s="12"/>
      <c r="G46" s="12"/>
      <c r="H46" s="12"/>
      <c r="J46" s="11"/>
      <c r="K46" s="11"/>
      <c r="L46" s="11"/>
      <c r="M46" s="11"/>
    </row>
    <row r="47" spans="6:13" ht="15">
      <c r="F47" s="12"/>
      <c r="G47" s="12"/>
      <c r="H47" s="12"/>
      <c r="J47" s="11"/>
      <c r="K47" s="11"/>
      <c r="L47" s="11"/>
      <c r="M47" s="11"/>
    </row>
    <row r="48" spans="6:13" ht="15">
      <c r="F48" s="12"/>
      <c r="G48" s="12"/>
      <c r="H48" s="12"/>
      <c r="J48" s="11"/>
      <c r="K48" s="11"/>
      <c r="L48" s="11"/>
      <c r="M48" s="11"/>
    </row>
    <row r="49" spans="6:13" ht="15">
      <c r="F49" s="12"/>
      <c r="G49" s="12"/>
      <c r="H49" s="12"/>
      <c r="J49" s="11"/>
      <c r="K49" s="11"/>
      <c r="L49" s="11"/>
      <c r="M49" s="11"/>
    </row>
    <row r="50" spans="6:13" ht="15">
      <c r="F50" s="12"/>
      <c r="G50" s="12"/>
      <c r="H50" s="12"/>
      <c r="J50" s="11"/>
      <c r="K50" s="11"/>
      <c r="L50" s="11"/>
      <c r="M50" s="11"/>
    </row>
    <row r="51" spans="10:13" ht="15">
      <c r="J51" s="11"/>
      <c r="K51" s="11"/>
      <c r="L51" s="11"/>
      <c r="M51" s="11"/>
    </row>
    <row r="52" spans="10:13" ht="15">
      <c r="J52" s="11"/>
      <c r="K52" s="11"/>
      <c r="L52" s="11"/>
      <c r="M52" s="11"/>
    </row>
    <row r="53" spans="10:13" ht="15">
      <c r="J53" s="11"/>
      <c r="K53" s="11"/>
      <c r="L53" s="11"/>
      <c r="M53" s="11"/>
    </row>
    <row r="54" spans="10:13" ht="15">
      <c r="J54" s="11"/>
      <c r="K54" s="11"/>
      <c r="L54" s="11"/>
      <c r="M54" s="11"/>
    </row>
    <row r="55" spans="10:13" ht="15">
      <c r="J55" s="11"/>
      <c r="K55" s="11"/>
      <c r="L55" s="11"/>
      <c r="M55" s="11"/>
    </row>
    <row r="56" spans="10:13" ht="15">
      <c r="J56" s="11"/>
      <c r="K56" s="11"/>
      <c r="L56" s="11"/>
      <c r="M56" s="11"/>
    </row>
    <row r="57" spans="10:13" ht="15">
      <c r="J57" s="11"/>
      <c r="K57" s="11"/>
      <c r="L57" s="11"/>
      <c r="M57" s="11"/>
    </row>
    <row r="58" spans="10:13" ht="15">
      <c r="J58" s="11"/>
      <c r="K58" s="11"/>
      <c r="L58" s="11"/>
      <c r="M58" s="11"/>
    </row>
    <row r="59" spans="10:13" ht="15">
      <c r="J59" s="11"/>
      <c r="K59" s="11"/>
      <c r="L59" s="11"/>
      <c r="M59" s="11"/>
    </row>
    <row r="60" spans="10:13" ht="15">
      <c r="J60" s="11"/>
      <c r="K60" s="11"/>
      <c r="L60" s="11"/>
      <c r="M60" s="11"/>
    </row>
    <row r="61" spans="10:13" ht="15">
      <c r="J61" s="11"/>
      <c r="K61" s="11"/>
      <c r="L61" s="11"/>
      <c r="M61" s="11"/>
    </row>
    <row r="62" spans="10:13" ht="15">
      <c r="J62" s="11"/>
      <c r="K62" s="11"/>
      <c r="L62" s="11"/>
      <c r="M62" s="11"/>
    </row>
    <row r="63" spans="10:13" ht="15">
      <c r="J63" s="11"/>
      <c r="K63" s="11"/>
      <c r="L63" s="11"/>
      <c r="M63" s="11"/>
    </row>
    <row r="64" spans="10:13" ht="15">
      <c r="J64" s="11"/>
      <c r="K64" s="11"/>
      <c r="L64" s="11"/>
      <c r="M64" s="11"/>
    </row>
    <row r="65" spans="10:13" ht="15">
      <c r="J65" s="11"/>
      <c r="K65" s="11"/>
      <c r="L65" s="11"/>
      <c r="M65" s="11"/>
    </row>
    <row r="66" spans="10:13" ht="15">
      <c r="J66" s="11"/>
      <c r="K66" s="11"/>
      <c r="L66" s="11"/>
      <c r="M66" s="11"/>
    </row>
    <row r="67" spans="10:13" ht="15">
      <c r="J67" s="11"/>
      <c r="K67" s="11"/>
      <c r="L67" s="11"/>
      <c r="M67" s="11"/>
    </row>
    <row r="68" spans="10:13" ht="15">
      <c r="J68" s="11"/>
      <c r="K68" s="11"/>
      <c r="L68" s="11"/>
      <c r="M68" s="11"/>
    </row>
    <row r="69" spans="10:13" ht="15">
      <c r="J69" s="11"/>
      <c r="K69" s="11"/>
      <c r="L69" s="11"/>
      <c r="M69" s="11"/>
    </row>
    <row r="70" spans="10:13" ht="15">
      <c r="J70" s="11"/>
      <c r="K70" s="11"/>
      <c r="L70" s="11"/>
      <c r="M70" s="11"/>
    </row>
    <row r="71" spans="10:13" ht="15">
      <c r="J71" s="11"/>
      <c r="K71" s="11"/>
      <c r="L71" s="11"/>
      <c r="M71" s="11"/>
    </row>
    <row r="72" spans="10:13" ht="15">
      <c r="J72" s="11"/>
      <c r="K72" s="11"/>
      <c r="L72" s="11"/>
      <c r="M72" s="11"/>
    </row>
    <row r="73" spans="10:13" ht="15">
      <c r="J73" s="11"/>
      <c r="K73" s="11"/>
      <c r="L73" s="11"/>
      <c r="M73" s="11"/>
    </row>
    <row r="74" spans="10:13" ht="15">
      <c r="J74" s="11"/>
      <c r="K74" s="11"/>
      <c r="L74" s="11"/>
      <c r="M74" s="11"/>
    </row>
    <row r="75" spans="10:13" ht="15">
      <c r="J75" s="11"/>
      <c r="K75" s="11"/>
      <c r="L75" s="11"/>
      <c r="M75" s="11"/>
    </row>
    <row r="76" spans="10:13" ht="15">
      <c r="J76" s="11"/>
      <c r="K76" s="11"/>
      <c r="L76" s="11"/>
      <c r="M76" s="11"/>
    </row>
    <row r="77" spans="10:13" ht="15">
      <c r="J77" s="11"/>
      <c r="K77" s="11"/>
      <c r="L77" s="11"/>
      <c r="M77" s="11"/>
    </row>
    <row r="78" spans="10:13" ht="15">
      <c r="J78" s="11"/>
      <c r="K78" s="11"/>
      <c r="L78" s="11"/>
      <c r="M78" s="11"/>
    </row>
    <row r="79" spans="10:13" ht="15">
      <c r="J79" s="11"/>
      <c r="K79" s="11"/>
      <c r="L79" s="11"/>
      <c r="M79" s="11"/>
    </row>
    <row r="80" spans="10:13" ht="15">
      <c r="J80" s="11"/>
      <c r="K80" s="11"/>
      <c r="L80" s="11"/>
      <c r="M80" s="11"/>
    </row>
    <row r="81" spans="10:13" ht="15">
      <c r="J81" s="11"/>
      <c r="K81" s="11"/>
      <c r="L81" s="11"/>
      <c r="M81" s="11"/>
    </row>
    <row r="82" spans="10:13" ht="15">
      <c r="J82" s="11"/>
      <c r="K82" s="11"/>
      <c r="L82" s="11"/>
      <c r="M82" s="11"/>
    </row>
    <row r="121" spans="11:17" ht="18.75">
      <c r="K121" s="36" t="s">
        <v>37</v>
      </c>
      <c r="L121" s="36"/>
      <c r="M121" s="36"/>
      <c r="N121" s="36"/>
      <c r="O121" s="36"/>
      <c r="P121" s="36"/>
      <c r="Q121" s="36"/>
    </row>
    <row r="122" spans="11:17" ht="15">
      <c r="K122" s="22" t="s">
        <v>24</v>
      </c>
      <c r="L122" s="22" t="s">
        <v>42</v>
      </c>
      <c r="M122" s="22" t="s">
        <v>43</v>
      </c>
      <c r="N122" s="22" t="s">
        <v>25</v>
      </c>
      <c r="O122" s="22" t="s">
        <v>26</v>
      </c>
      <c r="P122" s="22" t="s">
        <v>27</v>
      </c>
      <c r="Q122" s="22" t="s">
        <v>28</v>
      </c>
    </row>
    <row r="123" spans="11:17" ht="15">
      <c r="K123" s="29" t="str">
        <f aca="true" t="shared" si="0" ref="K123:K154">CONCATENATE(M123,N123)</f>
        <v>Groundnut-KharifLow</v>
      </c>
      <c r="L123" s="22" t="s">
        <v>1</v>
      </c>
      <c r="M123" s="22" t="s">
        <v>1</v>
      </c>
      <c r="N123" s="22" t="s">
        <v>21</v>
      </c>
      <c r="O123" s="22">
        <v>23</v>
      </c>
      <c r="P123" s="22">
        <v>130</v>
      </c>
      <c r="Q123" s="22">
        <v>44</v>
      </c>
    </row>
    <row r="124" spans="11:17" ht="15">
      <c r="K124" s="29" t="str">
        <f t="shared" si="0"/>
        <v>Groundnut-KharifMedium</v>
      </c>
      <c r="L124" s="22" t="s">
        <v>2</v>
      </c>
      <c r="M124" s="22" t="s">
        <v>1</v>
      </c>
      <c r="N124" s="30" t="s">
        <v>23</v>
      </c>
      <c r="O124" s="22">
        <v>18</v>
      </c>
      <c r="P124" s="22">
        <v>100</v>
      </c>
      <c r="Q124" s="22">
        <v>34</v>
      </c>
    </row>
    <row r="125" spans="11:17" ht="15">
      <c r="K125" s="29" t="str">
        <f t="shared" si="0"/>
        <v>Groundnut-KharifHigh</v>
      </c>
      <c r="L125" s="22" t="s">
        <v>3</v>
      </c>
      <c r="M125" s="22" t="s">
        <v>1</v>
      </c>
      <c r="N125" s="30" t="s">
        <v>22</v>
      </c>
      <c r="O125" s="22">
        <v>13</v>
      </c>
      <c r="P125" s="22">
        <v>70</v>
      </c>
      <c r="Q125" s="22">
        <v>24</v>
      </c>
    </row>
    <row r="126" spans="11:17" ht="15">
      <c r="K126" s="29" t="str">
        <f t="shared" si="0"/>
        <v>Groundnut-RabiLow</v>
      </c>
      <c r="L126" s="22" t="s">
        <v>4</v>
      </c>
      <c r="M126" s="22" t="s">
        <v>2</v>
      </c>
      <c r="N126" s="22" t="s">
        <v>21</v>
      </c>
      <c r="O126" s="22">
        <v>34</v>
      </c>
      <c r="P126" s="22">
        <v>130</v>
      </c>
      <c r="Q126" s="22">
        <v>44</v>
      </c>
    </row>
    <row r="127" spans="11:17" ht="15">
      <c r="K127" s="29" t="str">
        <f t="shared" si="0"/>
        <v>Groundnut-RabiMedium</v>
      </c>
      <c r="L127" s="22" t="s">
        <v>0</v>
      </c>
      <c r="M127" s="22" t="s">
        <v>2</v>
      </c>
      <c r="N127" s="30" t="s">
        <v>23</v>
      </c>
      <c r="O127" s="22">
        <v>26</v>
      </c>
      <c r="P127" s="22">
        <v>100</v>
      </c>
      <c r="Q127" s="22">
        <v>34</v>
      </c>
    </row>
    <row r="128" spans="11:17" ht="15">
      <c r="K128" s="29" t="str">
        <f t="shared" si="0"/>
        <v>Groundnut-RabiHigh</v>
      </c>
      <c r="L128" s="22" t="s">
        <v>5</v>
      </c>
      <c r="M128" s="22" t="s">
        <v>2</v>
      </c>
      <c r="N128" s="30" t="s">
        <v>22</v>
      </c>
      <c r="O128" s="22">
        <v>18</v>
      </c>
      <c r="P128" s="22">
        <v>70</v>
      </c>
      <c r="Q128" s="22">
        <v>24</v>
      </c>
    </row>
    <row r="129" spans="11:17" ht="15">
      <c r="K129" s="29" t="str">
        <f t="shared" si="0"/>
        <v>Paddy-KharifLow</v>
      </c>
      <c r="L129" s="22" t="s">
        <v>6</v>
      </c>
      <c r="M129" s="22" t="s">
        <v>3</v>
      </c>
      <c r="N129" s="22" t="s">
        <v>21</v>
      </c>
      <c r="O129" s="22">
        <v>88</v>
      </c>
      <c r="P129" s="22">
        <v>195</v>
      </c>
      <c r="Q129" s="22">
        <v>34</v>
      </c>
    </row>
    <row r="130" spans="11:17" ht="15">
      <c r="K130" s="29" t="str">
        <f t="shared" si="0"/>
        <v>Paddy-KharifMedium</v>
      </c>
      <c r="L130" s="22" t="s">
        <v>7</v>
      </c>
      <c r="M130" s="22" t="s">
        <v>3</v>
      </c>
      <c r="N130" s="30" t="s">
        <v>23</v>
      </c>
      <c r="O130" s="22">
        <v>68</v>
      </c>
      <c r="P130" s="22">
        <v>150</v>
      </c>
      <c r="Q130" s="22">
        <v>26</v>
      </c>
    </row>
    <row r="131" spans="11:17" ht="15">
      <c r="K131" s="29" t="str">
        <f t="shared" si="0"/>
        <v>Paddy-KharifHigh</v>
      </c>
      <c r="L131" s="22" t="s">
        <v>8</v>
      </c>
      <c r="M131" s="22" t="s">
        <v>3</v>
      </c>
      <c r="N131" s="30" t="s">
        <v>22</v>
      </c>
      <c r="O131" s="22">
        <v>48</v>
      </c>
      <c r="P131" s="22">
        <v>105</v>
      </c>
      <c r="Q131" s="22">
        <v>18</v>
      </c>
    </row>
    <row r="132" spans="11:17" ht="15">
      <c r="K132" s="29" t="str">
        <f t="shared" si="0"/>
        <v>Paddy-RabiLow</v>
      </c>
      <c r="L132" s="22" t="s">
        <v>9</v>
      </c>
      <c r="M132" s="22" t="s">
        <v>4</v>
      </c>
      <c r="N132" s="22" t="s">
        <v>21</v>
      </c>
      <c r="O132" s="22">
        <v>135</v>
      </c>
      <c r="P132" s="22">
        <v>195</v>
      </c>
      <c r="Q132" s="22">
        <v>34</v>
      </c>
    </row>
    <row r="133" spans="11:17" ht="15">
      <c r="K133" s="29" t="str">
        <f t="shared" si="0"/>
        <v>Paddy-RabiMedium</v>
      </c>
      <c r="L133" s="22" t="s">
        <v>10</v>
      </c>
      <c r="M133" s="22" t="s">
        <v>4</v>
      </c>
      <c r="N133" s="30" t="s">
        <v>23</v>
      </c>
      <c r="O133" s="22">
        <v>104</v>
      </c>
      <c r="P133" s="22">
        <v>150</v>
      </c>
      <c r="Q133" s="22">
        <v>26</v>
      </c>
    </row>
    <row r="134" spans="11:17" ht="15">
      <c r="K134" s="29" t="str">
        <f t="shared" si="0"/>
        <v>Paddy-RabiHigh</v>
      </c>
      <c r="L134" s="22" t="s">
        <v>11</v>
      </c>
      <c r="M134" s="22" t="s">
        <v>4</v>
      </c>
      <c r="N134" s="30" t="s">
        <v>22</v>
      </c>
      <c r="O134" s="22">
        <v>73</v>
      </c>
      <c r="P134" s="22">
        <v>105</v>
      </c>
      <c r="Q134" s="22">
        <v>18</v>
      </c>
    </row>
    <row r="135" spans="11:17" ht="15">
      <c r="K135" s="29" t="str">
        <f t="shared" si="0"/>
        <v>RagiLow</v>
      </c>
      <c r="L135" s="22" t="s">
        <v>12</v>
      </c>
      <c r="M135" s="22" t="s">
        <v>0</v>
      </c>
      <c r="N135" s="22" t="s">
        <v>21</v>
      </c>
      <c r="O135" s="22">
        <v>68</v>
      </c>
      <c r="P135" s="22">
        <v>130</v>
      </c>
      <c r="Q135" s="22">
        <v>26</v>
      </c>
    </row>
    <row r="136" spans="11:17" ht="15">
      <c r="K136" s="29" t="str">
        <f t="shared" si="0"/>
        <v>RagiMedium</v>
      </c>
      <c r="L136" s="22" t="s">
        <v>13</v>
      </c>
      <c r="M136" s="22" t="s">
        <v>0</v>
      </c>
      <c r="N136" s="30" t="s">
        <v>23</v>
      </c>
      <c r="O136" s="22">
        <v>52</v>
      </c>
      <c r="P136" s="22">
        <v>100</v>
      </c>
      <c r="Q136" s="22">
        <v>20</v>
      </c>
    </row>
    <row r="137" spans="11:17" ht="15">
      <c r="K137" s="29" t="str">
        <f t="shared" si="0"/>
        <v>RagiHigh</v>
      </c>
      <c r="L137" s="22" t="s">
        <v>14</v>
      </c>
      <c r="M137" s="22" t="s">
        <v>0</v>
      </c>
      <c r="N137" s="30" t="s">
        <v>22</v>
      </c>
      <c r="O137" s="22">
        <v>36</v>
      </c>
      <c r="P137" s="22">
        <v>70</v>
      </c>
      <c r="Q137" s="22">
        <v>14</v>
      </c>
    </row>
    <row r="138" spans="11:17" ht="15">
      <c r="K138" s="29" t="str">
        <f t="shared" si="0"/>
        <v>SamaLow</v>
      </c>
      <c r="L138" s="22" t="s">
        <v>15</v>
      </c>
      <c r="M138" s="22" t="s">
        <v>5</v>
      </c>
      <c r="N138" s="22" t="s">
        <v>21</v>
      </c>
      <c r="O138" s="22">
        <v>23</v>
      </c>
      <c r="P138" s="22">
        <v>65</v>
      </c>
      <c r="Q138" s="22">
        <v>18</v>
      </c>
    </row>
    <row r="139" spans="11:17" ht="15">
      <c r="K139" s="29" t="str">
        <f t="shared" si="0"/>
        <v>SamaMedium</v>
      </c>
      <c r="L139" s="22" t="s">
        <v>16</v>
      </c>
      <c r="M139" s="22" t="s">
        <v>5</v>
      </c>
      <c r="N139" s="30" t="s">
        <v>23</v>
      </c>
      <c r="O139" s="22">
        <v>18</v>
      </c>
      <c r="P139" s="22">
        <v>50</v>
      </c>
      <c r="Q139" s="22">
        <v>14</v>
      </c>
    </row>
    <row r="140" spans="11:17" ht="15">
      <c r="K140" s="29" t="str">
        <f t="shared" si="0"/>
        <v>SamaHigh</v>
      </c>
      <c r="L140" s="22" t="s">
        <v>17</v>
      </c>
      <c r="M140" s="22" t="s">
        <v>5</v>
      </c>
      <c r="N140" s="30" t="s">
        <v>22</v>
      </c>
      <c r="O140" s="22">
        <v>13</v>
      </c>
      <c r="P140" s="22">
        <v>35</v>
      </c>
      <c r="Q140" s="22">
        <v>10</v>
      </c>
    </row>
    <row r="141" spans="11:17" ht="15">
      <c r="K141" s="29" t="str">
        <f t="shared" si="0"/>
        <v>Maize-KharifLow</v>
      </c>
      <c r="L141" s="22" t="s">
        <v>18</v>
      </c>
      <c r="M141" s="22" t="s">
        <v>6</v>
      </c>
      <c r="N141" s="22" t="s">
        <v>21</v>
      </c>
      <c r="O141" s="22">
        <v>224</v>
      </c>
      <c r="P141" s="22">
        <v>195</v>
      </c>
      <c r="Q141" s="22">
        <v>44</v>
      </c>
    </row>
    <row r="142" spans="11:17" ht="15">
      <c r="K142" s="29" t="str">
        <f t="shared" si="0"/>
        <v>Maize-KharifMedium</v>
      </c>
      <c r="L142" s="22" t="s">
        <v>19</v>
      </c>
      <c r="M142" s="22" t="s">
        <v>6</v>
      </c>
      <c r="N142" s="30" t="s">
        <v>23</v>
      </c>
      <c r="O142" s="22">
        <v>172</v>
      </c>
      <c r="P142" s="22">
        <v>150</v>
      </c>
      <c r="Q142" s="22">
        <v>34</v>
      </c>
    </row>
    <row r="143" spans="11:17" ht="15">
      <c r="K143" s="29" t="str">
        <f t="shared" si="0"/>
        <v>Maize-KharifHigh</v>
      </c>
      <c r="L143" s="22" t="s">
        <v>20</v>
      </c>
      <c r="M143" s="22" t="s">
        <v>6</v>
      </c>
      <c r="N143" s="30" t="s">
        <v>22</v>
      </c>
      <c r="O143" s="22">
        <v>120</v>
      </c>
      <c r="P143" s="22">
        <v>105</v>
      </c>
      <c r="Q143" s="22">
        <v>24</v>
      </c>
    </row>
    <row r="144" spans="11:17" ht="15">
      <c r="K144" s="29" t="str">
        <f t="shared" si="0"/>
        <v>Maize-RabiLow</v>
      </c>
      <c r="L144" s="22"/>
      <c r="M144" s="22" t="s">
        <v>7</v>
      </c>
      <c r="N144" s="22" t="s">
        <v>21</v>
      </c>
      <c r="O144" s="22">
        <v>280</v>
      </c>
      <c r="P144" s="22">
        <v>260</v>
      </c>
      <c r="Q144" s="22">
        <v>70</v>
      </c>
    </row>
    <row r="145" spans="11:17" ht="15">
      <c r="K145" s="29" t="str">
        <f t="shared" si="0"/>
        <v>Maize-RabiMedium</v>
      </c>
      <c r="L145" s="29" t="s">
        <v>39</v>
      </c>
      <c r="M145" s="22" t="s">
        <v>7</v>
      </c>
      <c r="N145" s="30" t="s">
        <v>23</v>
      </c>
      <c r="O145" s="22">
        <v>216</v>
      </c>
      <c r="P145" s="22">
        <v>200</v>
      </c>
      <c r="Q145" s="22">
        <v>54</v>
      </c>
    </row>
    <row r="146" spans="11:17" ht="15">
      <c r="K146" s="29" t="str">
        <f t="shared" si="0"/>
        <v>Maize-RabiHigh</v>
      </c>
      <c r="L146" s="22" t="s">
        <v>21</v>
      </c>
      <c r="M146" s="22" t="s">
        <v>7</v>
      </c>
      <c r="N146" s="30" t="s">
        <v>22</v>
      </c>
      <c r="O146" s="22">
        <v>151</v>
      </c>
      <c r="P146" s="22">
        <v>140</v>
      </c>
      <c r="Q146" s="22">
        <v>38</v>
      </c>
    </row>
    <row r="147" spans="11:17" ht="15">
      <c r="K147" s="29" t="str">
        <f t="shared" si="0"/>
        <v>GrapeLow</v>
      </c>
      <c r="L147" s="30" t="s">
        <v>23</v>
      </c>
      <c r="M147" s="22" t="s">
        <v>8</v>
      </c>
      <c r="N147" s="22" t="s">
        <v>21</v>
      </c>
      <c r="O147" s="22">
        <v>338</v>
      </c>
      <c r="P147" s="22">
        <v>975</v>
      </c>
      <c r="Q147" s="22">
        <v>520</v>
      </c>
    </row>
    <row r="148" spans="11:17" ht="15">
      <c r="K148" s="29" t="str">
        <f t="shared" si="0"/>
        <v>GrapeMedium</v>
      </c>
      <c r="L148" s="30" t="s">
        <v>22</v>
      </c>
      <c r="M148" s="22" t="s">
        <v>8</v>
      </c>
      <c r="N148" s="30" t="s">
        <v>23</v>
      </c>
      <c r="O148" s="22">
        <v>260</v>
      </c>
      <c r="P148" s="22">
        <v>750</v>
      </c>
      <c r="Q148" s="22">
        <v>400</v>
      </c>
    </row>
    <row r="149" spans="11:17" ht="15">
      <c r="K149" s="29" t="str">
        <f t="shared" si="0"/>
        <v>GrapeHigh</v>
      </c>
      <c r="L149" s="29" t="s">
        <v>40</v>
      </c>
      <c r="M149" s="22" t="s">
        <v>8</v>
      </c>
      <c r="N149" s="30" t="s">
        <v>22</v>
      </c>
      <c r="O149" s="22">
        <v>182</v>
      </c>
      <c r="P149" s="22">
        <v>525</v>
      </c>
      <c r="Q149" s="22">
        <v>280</v>
      </c>
    </row>
    <row r="150" spans="11:17" ht="15">
      <c r="K150" s="29" t="str">
        <f t="shared" si="0"/>
        <v>Tomato-HybridLow</v>
      </c>
      <c r="L150" s="22" t="s">
        <v>21</v>
      </c>
      <c r="M150" s="22" t="s">
        <v>9</v>
      </c>
      <c r="N150" s="22" t="s">
        <v>21</v>
      </c>
      <c r="O150" s="22">
        <v>203</v>
      </c>
      <c r="P150" s="22">
        <v>390</v>
      </c>
      <c r="Q150" s="22">
        <v>130</v>
      </c>
    </row>
    <row r="151" spans="11:17" ht="15">
      <c r="K151" s="29" t="str">
        <f t="shared" si="0"/>
        <v>Tomato-HybridMedium</v>
      </c>
      <c r="L151" s="30" t="s">
        <v>23</v>
      </c>
      <c r="M151" s="22" t="s">
        <v>9</v>
      </c>
      <c r="N151" s="30" t="s">
        <v>23</v>
      </c>
      <c r="O151" s="22">
        <v>156</v>
      </c>
      <c r="P151" s="22">
        <v>300</v>
      </c>
      <c r="Q151" s="22">
        <v>100</v>
      </c>
    </row>
    <row r="152" spans="11:17" ht="15">
      <c r="K152" s="29" t="str">
        <f t="shared" si="0"/>
        <v>Tomato-HybridHigh</v>
      </c>
      <c r="L152" s="30" t="s">
        <v>22</v>
      </c>
      <c r="M152" s="22" t="s">
        <v>9</v>
      </c>
      <c r="N152" s="30" t="s">
        <v>22</v>
      </c>
      <c r="O152" s="22">
        <v>109</v>
      </c>
      <c r="P152" s="22">
        <v>210</v>
      </c>
      <c r="Q152" s="22">
        <v>70</v>
      </c>
    </row>
    <row r="153" spans="11:17" ht="15">
      <c r="K153" s="29" t="str">
        <f t="shared" si="0"/>
        <v>Tomato-OPVLow</v>
      </c>
      <c r="L153" s="29" t="s">
        <v>41</v>
      </c>
      <c r="M153" s="22" t="s">
        <v>10</v>
      </c>
      <c r="N153" s="22" t="s">
        <v>21</v>
      </c>
      <c r="O153" s="22">
        <v>135</v>
      </c>
      <c r="P153" s="22">
        <v>325</v>
      </c>
      <c r="Q153" s="22">
        <v>52</v>
      </c>
    </row>
    <row r="154" spans="11:17" ht="15">
      <c r="K154" s="29" t="str">
        <f t="shared" si="0"/>
        <v>Tomato-OPVMedium</v>
      </c>
      <c r="L154" s="22" t="s">
        <v>21</v>
      </c>
      <c r="M154" s="22" t="s">
        <v>10</v>
      </c>
      <c r="N154" s="30" t="s">
        <v>23</v>
      </c>
      <c r="O154" s="22">
        <v>104</v>
      </c>
      <c r="P154" s="22">
        <v>250</v>
      </c>
      <c r="Q154" s="22">
        <v>40</v>
      </c>
    </row>
    <row r="155" spans="11:17" ht="15">
      <c r="K155" s="29" t="str">
        <f aca="true" t="shared" si="1" ref="K155:K185">CONCATENATE(M155,N155)</f>
        <v>Tomato-OPVHigh</v>
      </c>
      <c r="L155" s="30" t="s">
        <v>23</v>
      </c>
      <c r="M155" s="22" t="s">
        <v>10</v>
      </c>
      <c r="N155" s="30" t="s">
        <v>22</v>
      </c>
      <c r="O155" s="22">
        <v>73</v>
      </c>
      <c r="P155" s="22">
        <v>175</v>
      </c>
      <c r="Q155" s="22">
        <v>28</v>
      </c>
    </row>
    <row r="156" spans="11:17" ht="15">
      <c r="K156" s="29" t="str">
        <f t="shared" si="1"/>
        <v>Capsicum-HybridLow</v>
      </c>
      <c r="L156" s="30" t="s">
        <v>22</v>
      </c>
      <c r="M156" s="22" t="s">
        <v>11</v>
      </c>
      <c r="N156" s="22" t="s">
        <v>21</v>
      </c>
      <c r="O156" s="22">
        <v>166</v>
      </c>
      <c r="P156" s="22">
        <v>325</v>
      </c>
      <c r="Q156" s="22">
        <v>52</v>
      </c>
    </row>
    <row r="157" spans="11:17" ht="15">
      <c r="K157" s="29" t="str">
        <f t="shared" si="1"/>
        <v>Capsicum-HybridMedium</v>
      </c>
      <c r="L157" s="29"/>
      <c r="M157" s="22" t="s">
        <v>11</v>
      </c>
      <c r="N157" s="30" t="s">
        <v>23</v>
      </c>
      <c r="O157" s="22">
        <v>128</v>
      </c>
      <c r="P157" s="22">
        <v>250</v>
      </c>
      <c r="Q157" s="22">
        <v>40</v>
      </c>
    </row>
    <row r="158" spans="11:17" ht="15">
      <c r="K158" s="29" t="str">
        <f t="shared" si="1"/>
        <v>Capsicum-HybridHigh</v>
      </c>
      <c r="L158" s="29"/>
      <c r="M158" s="22" t="s">
        <v>11</v>
      </c>
      <c r="N158" s="30" t="s">
        <v>22</v>
      </c>
      <c r="O158" s="22">
        <v>90</v>
      </c>
      <c r="P158" s="22">
        <v>175</v>
      </c>
      <c r="Q158" s="22">
        <v>28</v>
      </c>
    </row>
    <row r="159" spans="11:17" ht="15">
      <c r="K159" s="29" t="str">
        <f t="shared" si="1"/>
        <v>Capsicum-OPVLow</v>
      </c>
      <c r="L159" s="22"/>
      <c r="M159" s="22" t="s">
        <v>12</v>
      </c>
      <c r="N159" s="22" t="s">
        <v>21</v>
      </c>
      <c r="O159" s="22">
        <v>135</v>
      </c>
      <c r="P159" s="22">
        <v>260</v>
      </c>
      <c r="Q159" s="22">
        <v>44</v>
      </c>
    </row>
    <row r="160" spans="11:17" ht="15">
      <c r="K160" s="29" t="str">
        <f t="shared" si="1"/>
        <v>Capsicum-OPVMedium</v>
      </c>
      <c r="L160" s="29"/>
      <c r="M160" s="22" t="s">
        <v>12</v>
      </c>
      <c r="N160" s="30" t="s">
        <v>23</v>
      </c>
      <c r="O160" s="22">
        <v>104</v>
      </c>
      <c r="P160" s="22">
        <v>200</v>
      </c>
      <c r="Q160" s="22">
        <v>34</v>
      </c>
    </row>
    <row r="161" spans="11:17" ht="15">
      <c r="K161" s="29" t="str">
        <f t="shared" si="1"/>
        <v>Capsicum-OPVHigh</v>
      </c>
      <c r="L161" s="29"/>
      <c r="M161" s="22" t="s">
        <v>12</v>
      </c>
      <c r="N161" s="30" t="s">
        <v>22</v>
      </c>
      <c r="O161" s="22">
        <v>73</v>
      </c>
      <c r="P161" s="22">
        <v>140</v>
      </c>
      <c r="Q161" s="22">
        <v>24</v>
      </c>
    </row>
    <row r="162" spans="11:17" ht="15">
      <c r="K162" s="29" t="str">
        <f t="shared" si="1"/>
        <v>GourdsLow</v>
      </c>
      <c r="L162" s="22"/>
      <c r="M162" s="22" t="s">
        <v>13</v>
      </c>
      <c r="N162" s="22" t="s">
        <v>21</v>
      </c>
      <c r="O162" s="22">
        <v>42</v>
      </c>
      <c r="P162" s="22">
        <v>156</v>
      </c>
      <c r="Q162" s="22">
        <v>0</v>
      </c>
    </row>
    <row r="163" spans="11:17" ht="15">
      <c r="K163" s="29" t="str">
        <f t="shared" si="1"/>
        <v>GourdsMedium</v>
      </c>
      <c r="L163" s="29"/>
      <c r="M163" s="22" t="s">
        <v>13</v>
      </c>
      <c r="N163" s="30" t="s">
        <v>23</v>
      </c>
      <c r="O163" s="22">
        <v>32</v>
      </c>
      <c r="P163" s="22">
        <v>120</v>
      </c>
      <c r="Q163" s="22">
        <v>0</v>
      </c>
    </row>
    <row r="164" spans="11:17" ht="15">
      <c r="K164" s="29" t="str">
        <f t="shared" si="1"/>
        <v>GourdsHigh</v>
      </c>
      <c r="L164" s="29"/>
      <c r="M164" s="22" t="s">
        <v>13</v>
      </c>
      <c r="N164" s="30" t="s">
        <v>22</v>
      </c>
      <c r="O164" s="22">
        <v>22</v>
      </c>
      <c r="P164" s="22">
        <v>84</v>
      </c>
      <c r="Q164" s="22">
        <v>0</v>
      </c>
    </row>
    <row r="165" spans="11:17" ht="15">
      <c r="K165" s="29" t="str">
        <f t="shared" si="1"/>
        <v>French BeanLow</v>
      </c>
      <c r="L165" s="22"/>
      <c r="M165" s="22" t="s">
        <v>14</v>
      </c>
      <c r="N165" s="22" t="s">
        <v>21</v>
      </c>
      <c r="O165" s="22">
        <v>62</v>
      </c>
      <c r="P165" s="22">
        <v>195</v>
      </c>
      <c r="Q165" s="22">
        <v>44</v>
      </c>
    </row>
    <row r="166" spans="11:17" ht="15">
      <c r="K166" s="29" t="str">
        <f t="shared" si="1"/>
        <v>French BeanMedium</v>
      </c>
      <c r="L166" s="29"/>
      <c r="M166" s="22" t="s">
        <v>14</v>
      </c>
      <c r="N166" s="30" t="s">
        <v>23</v>
      </c>
      <c r="O166" s="22">
        <v>48</v>
      </c>
      <c r="P166" s="22">
        <v>150</v>
      </c>
      <c r="Q166" s="22">
        <v>34</v>
      </c>
    </row>
    <row r="167" spans="11:17" ht="15">
      <c r="K167" s="29" t="str">
        <f t="shared" si="1"/>
        <v>French BeanHigh</v>
      </c>
      <c r="L167" s="29"/>
      <c r="M167" s="22" t="s">
        <v>14</v>
      </c>
      <c r="N167" s="30" t="s">
        <v>22</v>
      </c>
      <c r="O167" s="22">
        <v>34</v>
      </c>
      <c r="P167" s="22">
        <v>105</v>
      </c>
      <c r="Q167" s="22">
        <v>24</v>
      </c>
    </row>
    <row r="168" spans="11:17" ht="15">
      <c r="K168" s="29" t="str">
        <f t="shared" si="1"/>
        <v>CabbageLow</v>
      </c>
      <c r="L168" s="22"/>
      <c r="M168" s="22" t="s">
        <v>15</v>
      </c>
      <c r="N168" s="22" t="s">
        <v>21</v>
      </c>
      <c r="O168" s="22">
        <v>91</v>
      </c>
      <c r="P168" s="22">
        <v>104</v>
      </c>
      <c r="Q168" s="22">
        <v>52</v>
      </c>
    </row>
    <row r="169" spans="11:17" ht="15">
      <c r="K169" s="29" t="str">
        <f t="shared" si="1"/>
        <v>CabbageMedium</v>
      </c>
      <c r="L169" s="29"/>
      <c r="M169" s="22" t="s">
        <v>15</v>
      </c>
      <c r="N169" s="30" t="s">
        <v>23</v>
      </c>
      <c r="O169" s="22">
        <v>70</v>
      </c>
      <c r="P169" s="22">
        <v>80</v>
      </c>
      <c r="Q169" s="22">
        <v>40</v>
      </c>
    </row>
    <row r="170" spans="11:17" ht="15">
      <c r="K170" s="29" t="str">
        <f t="shared" si="1"/>
        <v>CabbageHigh</v>
      </c>
      <c r="L170" s="29"/>
      <c r="M170" s="22" t="s">
        <v>15</v>
      </c>
      <c r="N170" s="30" t="s">
        <v>22</v>
      </c>
      <c r="O170" s="22">
        <v>49</v>
      </c>
      <c r="P170" s="22">
        <v>56</v>
      </c>
      <c r="Q170" s="22">
        <v>28</v>
      </c>
    </row>
    <row r="171" spans="11:17" ht="15">
      <c r="K171" s="29" t="str">
        <f t="shared" si="1"/>
        <v>PotatoLow</v>
      </c>
      <c r="L171" s="22"/>
      <c r="M171" s="22" t="s">
        <v>16</v>
      </c>
      <c r="N171" s="22" t="s">
        <v>21</v>
      </c>
      <c r="O171" s="22">
        <v>130</v>
      </c>
      <c r="P171" s="22">
        <v>195</v>
      </c>
      <c r="Q171" s="22">
        <v>78</v>
      </c>
    </row>
    <row r="172" spans="11:17" ht="15">
      <c r="K172" s="29" t="str">
        <f t="shared" si="1"/>
        <v>PotatoMedium</v>
      </c>
      <c r="L172" s="29"/>
      <c r="M172" s="22" t="s">
        <v>16</v>
      </c>
      <c r="N172" s="30" t="s">
        <v>23</v>
      </c>
      <c r="O172" s="22">
        <v>100</v>
      </c>
      <c r="P172" s="22">
        <v>150</v>
      </c>
      <c r="Q172" s="22">
        <v>60</v>
      </c>
    </row>
    <row r="173" spans="11:17" ht="15">
      <c r="K173" s="29" t="str">
        <f t="shared" si="1"/>
        <v>PotatoHigh</v>
      </c>
      <c r="L173" s="29"/>
      <c r="M173" s="22" t="s">
        <v>16</v>
      </c>
      <c r="N173" s="30" t="s">
        <v>22</v>
      </c>
      <c r="O173" s="22">
        <v>70</v>
      </c>
      <c r="P173" s="22">
        <v>105</v>
      </c>
      <c r="Q173" s="22">
        <v>42</v>
      </c>
    </row>
    <row r="174" spans="11:17" ht="15">
      <c r="K174" s="29" t="str">
        <f t="shared" si="1"/>
        <v>RoseLow</v>
      </c>
      <c r="L174" s="22"/>
      <c r="M174" s="22" t="s">
        <v>17</v>
      </c>
      <c r="N174" s="22" t="s">
        <v>21</v>
      </c>
      <c r="O174" s="22">
        <v>452</v>
      </c>
      <c r="P174" s="22">
        <v>489</v>
      </c>
      <c r="Q174" s="22">
        <v>130</v>
      </c>
    </row>
    <row r="175" spans="11:17" ht="15">
      <c r="K175" s="29" t="str">
        <f t="shared" si="1"/>
        <v>RoseMedium</v>
      </c>
      <c r="L175" s="29"/>
      <c r="M175" s="22" t="s">
        <v>17</v>
      </c>
      <c r="N175" s="30" t="s">
        <v>23</v>
      </c>
      <c r="O175" s="22">
        <v>348</v>
      </c>
      <c r="P175" s="22">
        <v>376</v>
      </c>
      <c r="Q175" s="22">
        <v>100</v>
      </c>
    </row>
    <row r="176" spans="11:17" ht="15">
      <c r="K176" s="29" t="str">
        <f t="shared" si="1"/>
        <v>RoseHigh</v>
      </c>
      <c r="L176" s="29"/>
      <c r="M176" s="22" t="s">
        <v>17</v>
      </c>
      <c r="N176" s="30" t="s">
        <v>22</v>
      </c>
      <c r="O176" s="22">
        <v>244</v>
      </c>
      <c r="P176" s="22">
        <v>263</v>
      </c>
      <c r="Q176" s="22">
        <v>70</v>
      </c>
    </row>
    <row r="177" spans="11:17" ht="15">
      <c r="K177" s="29" t="str">
        <f t="shared" si="1"/>
        <v>ChrysanthemumLow</v>
      </c>
      <c r="L177" s="22"/>
      <c r="M177" s="22" t="s">
        <v>18</v>
      </c>
      <c r="N177" s="22" t="s">
        <v>21</v>
      </c>
      <c r="O177" s="22">
        <v>78</v>
      </c>
      <c r="P177" s="22">
        <v>130</v>
      </c>
      <c r="Q177" s="22">
        <v>52</v>
      </c>
    </row>
    <row r="178" spans="11:17" ht="15">
      <c r="K178" s="29" t="str">
        <f t="shared" si="1"/>
        <v>ChrysanthemumMedium</v>
      </c>
      <c r="L178" s="29"/>
      <c r="M178" s="22" t="s">
        <v>18</v>
      </c>
      <c r="N178" s="30" t="s">
        <v>23</v>
      </c>
      <c r="O178" s="22">
        <v>60</v>
      </c>
      <c r="P178" s="22">
        <v>100</v>
      </c>
      <c r="Q178" s="22">
        <v>40</v>
      </c>
    </row>
    <row r="179" spans="11:17" ht="15">
      <c r="K179" s="29" t="str">
        <f t="shared" si="1"/>
        <v>ChrysanthemumHigh</v>
      </c>
      <c r="L179" s="29"/>
      <c r="M179" s="22" t="s">
        <v>18</v>
      </c>
      <c r="N179" s="30" t="s">
        <v>22</v>
      </c>
      <c r="O179" s="22">
        <v>42</v>
      </c>
      <c r="P179" s="22">
        <v>70</v>
      </c>
      <c r="Q179" s="22">
        <v>28</v>
      </c>
    </row>
    <row r="180" spans="11:17" ht="15">
      <c r="K180" s="29" t="str">
        <f t="shared" si="1"/>
        <v>MarigoldLow</v>
      </c>
      <c r="L180" s="22"/>
      <c r="M180" s="22" t="s">
        <v>19</v>
      </c>
      <c r="N180" s="22" t="s">
        <v>21</v>
      </c>
      <c r="O180" s="22">
        <v>52</v>
      </c>
      <c r="P180" s="22">
        <v>26</v>
      </c>
      <c r="Q180" s="22">
        <v>0</v>
      </c>
    </row>
    <row r="181" spans="11:17" ht="15">
      <c r="K181" s="29" t="str">
        <f t="shared" si="1"/>
        <v>MarigoldMedium</v>
      </c>
      <c r="L181" s="29"/>
      <c r="M181" s="22" t="s">
        <v>19</v>
      </c>
      <c r="N181" s="30" t="s">
        <v>23</v>
      </c>
      <c r="O181" s="22">
        <v>40</v>
      </c>
      <c r="P181" s="22">
        <v>20</v>
      </c>
      <c r="Q181" s="22">
        <v>0</v>
      </c>
    </row>
    <row r="182" spans="11:17" ht="15">
      <c r="K182" s="29" t="str">
        <f t="shared" si="1"/>
        <v>MarigoldHigh</v>
      </c>
      <c r="L182" s="29"/>
      <c r="M182" s="22" t="s">
        <v>19</v>
      </c>
      <c r="N182" s="30" t="s">
        <v>22</v>
      </c>
      <c r="O182" s="22">
        <v>28</v>
      </c>
      <c r="P182" s="22">
        <v>14</v>
      </c>
      <c r="Q182" s="22">
        <v>0</v>
      </c>
    </row>
    <row r="183" spans="11:17" ht="15">
      <c r="K183" s="29" t="str">
        <f t="shared" si="1"/>
        <v>MulberyLow</v>
      </c>
      <c r="L183" s="22"/>
      <c r="M183" s="22" t="s">
        <v>20</v>
      </c>
      <c r="N183" s="22" t="s">
        <v>21</v>
      </c>
      <c r="O183" s="22">
        <v>115</v>
      </c>
      <c r="P183" s="22">
        <v>162</v>
      </c>
      <c r="Q183" s="22">
        <v>43</v>
      </c>
    </row>
    <row r="184" spans="11:17" ht="15">
      <c r="K184" s="29" t="str">
        <f t="shared" si="1"/>
        <v>MulberyMedium</v>
      </c>
      <c r="L184" s="29"/>
      <c r="M184" s="22" t="s">
        <v>20</v>
      </c>
      <c r="N184" s="30" t="s">
        <v>23</v>
      </c>
      <c r="O184" s="22">
        <v>88</v>
      </c>
      <c r="P184" s="22">
        <v>25</v>
      </c>
      <c r="Q184" s="22">
        <v>33</v>
      </c>
    </row>
    <row r="185" spans="11:17" ht="15">
      <c r="K185" s="29" t="str">
        <f t="shared" si="1"/>
        <v>MulberyHigh</v>
      </c>
      <c r="L185" s="29"/>
      <c r="M185" s="22" t="s">
        <v>20</v>
      </c>
      <c r="N185" s="30" t="s">
        <v>22</v>
      </c>
      <c r="O185" s="22">
        <v>60</v>
      </c>
      <c r="P185" s="22">
        <v>88</v>
      </c>
      <c r="Q185" s="22">
        <v>23</v>
      </c>
    </row>
  </sheetData>
  <sheetProtection password="DB19" sheet="1" objects="1" scenarios="1"/>
  <mergeCells count="10">
    <mergeCell ref="F3:G3"/>
    <mergeCell ref="K121:Q121"/>
    <mergeCell ref="A1:J1"/>
    <mergeCell ref="D2:E2"/>
    <mergeCell ref="F8:H8"/>
    <mergeCell ref="B8:E8"/>
    <mergeCell ref="B7:I7"/>
    <mergeCell ref="F2:I2"/>
    <mergeCell ref="B2:C2"/>
    <mergeCell ref="B12:C12"/>
  </mergeCells>
  <dataValidations count="4">
    <dataValidation type="list" allowBlank="1" showInputMessage="1" showErrorMessage="1" sqref="D3">
      <formula1>$L$122:$L$143</formula1>
    </dataValidation>
    <dataValidation type="list" allowBlank="1" showInputMessage="1" showErrorMessage="1" sqref="D4">
      <formula1>$L$145:$L$148</formula1>
    </dataValidation>
    <dataValidation type="list" allowBlank="1" showInputMessage="1" showErrorMessage="1" sqref="D6">
      <formula1>$L$153:$L$156</formula1>
    </dataValidation>
    <dataValidation type="list" allowBlank="1" showInputMessage="1" showErrorMessage="1" sqref="D5">
      <formula1>$L$149:$L$152</formula1>
    </dataValidation>
  </dataValidations>
  <printOptions/>
  <pageMargins left="0.7" right="0.7" top="0.75" bottom="0.75" header="0.3" footer="0.3"/>
  <pageSetup horizontalDpi="600" verticalDpi="600" orientation="portrait" r:id="rId5"/>
  <ignoredErrors>
    <ignoredError sqref="E3:E6 I4:I6 I8" unlockedFormula="1"/>
  </ignoredErrors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Madhu</dc:creator>
  <cp:keywords/>
  <dc:description/>
  <cp:lastModifiedBy>LAVANYA</cp:lastModifiedBy>
  <dcterms:created xsi:type="dcterms:W3CDTF">2015-02-02T05:30:48Z</dcterms:created>
  <dcterms:modified xsi:type="dcterms:W3CDTF">2015-12-10T12:20:19Z</dcterms:modified>
  <cp:category/>
  <cp:version/>
  <cp:contentType/>
  <cp:contentStatus/>
</cp:coreProperties>
</file>